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0" windowWidth="12570" windowHeight="11190"/>
  </bookViews>
  <sheets>
    <sheet name="Total Cost" sheetId="1" r:id="rId1"/>
    <sheet name="CUC" sheetId="3" r:id="rId2"/>
    <sheet name="Collin" sheetId="2" r:id="rId3"/>
    <sheet name="Tyler" sheetId="4" r:id="rId4"/>
  </sheets>
  <calcPr calcId="124519"/>
</workbook>
</file>

<file path=xl/calcChain.xml><?xml version="1.0" encoding="utf-8"?>
<calcChain xmlns="http://schemas.openxmlformats.org/spreadsheetml/2006/main">
  <c r="B21" i="1"/>
  <c r="B24" i="4"/>
  <c r="B31" i="2"/>
  <c r="B29"/>
  <c r="B20" i="1"/>
  <c r="B19"/>
  <c r="B11"/>
  <c r="B10"/>
  <c r="B7"/>
  <c r="B6"/>
  <c r="B24" i="3"/>
  <c r="B17"/>
  <c r="B10"/>
  <c r="B28" i="1"/>
  <c r="B31" i="4"/>
  <c r="B10"/>
  <c r="B23" i="2"/>
  <c r="B16"/>
  <c r="B12" i="1" s="1"/>
  <c r="B8" i="2"/>
  <c r="B9" i="1" s="1"/>
  <c r="B22" l="1"/>
  <c r="B26" i="3"/>
  <c r="B34" i="4" l="1"/>
  <c r="B8" i="1"/>
  <c r="B14" s="1"/>
</calcChain>
</file>

<file path=xl/sharedStrings.xml><?xml version="1.0" encoding="utf-8"?>
<sst xmlns="http://schemas.openxmlformats.org/spreadsheetml/2006/main" count="91" uniqueCount="60">
  <si>
    <t>DESCRIPTION</t>
  </si>
  <si>
    <t xml:space="preserve"> Budget </t>
  </si>
  <si>
    <t>Computer Software</t>
  </si>
  <si>
    <t>Consultants</t>
  </si>
  <si>
    <t>Total Project Cost</t>
  </si>
  <si>
    <t>Total Software Cost</t>
  </si>
  <si>
    <t>Consulting</t>
  </si>
  <si>
    <t>Total Consulting Cost</t>
  </si>
  <si>
    <t>Software Maintenance</t>
  </si>
  <si>
    <t>Tyler Totals</t>
  </si>
  <si>
    <t xml:space="preserve">Software </t>
  </si>
  <si>
    <t>Total Tyler Cost</t>
  </si>
  <si>
    <t>Annual maintenance</t>
  </si>
  <si>
    <t>Tyler</t>
  </si>
  <si>
    <t>Vendor</t>
  </si>
  <si>
    <t>Total</t>
  </si>
  <si>
    <t>Project Total</t>
  </si>
  <si>
    <t>Total Annual Cost</t>
  </si>
  <si>
    <t>Total Annual Cost 2nd Year</t>
  </si>
  <si>
    <t>Hardware</t>
  </si>
  <si>
    <t>Integrations</t>
  </si>
  <si>
    <t>Customizations</t>
  </si>
  <si>
    <t>Fit Gap</t>
  </si>
  <si>
    <t>Project Management</t>
  </si>
  <si>
    <t>Implementation Plan</t>
  </si>
  <si>
    <t>Data Conversion</t>
  </si>
  <si>
    <t>Config &amp; consulting</t>
  </si>
  <si>
    <t>Go-Live Assistance</t>
  </si>
  <si>
    <t>Other Services</t>
  </si>
  <si>
    <t>travel</t>
  </si>
  <si>
    <t>Training</t>
  </si>
  <si>
    <t>Total Training Cost</t>
  </si>
  <si>
    <t>Collin Totals</t>
  </si>
  <si>
    <t>Education/Conference</t>
  </si>
  <si>
    <t>Tyler Annual Conference for 4</t>
  </si>
  <si>
    <t>Total Educ/Conf Cost</t>
  </si>
  <si>
    <t>Overtime/Result Base Compensation</t>
  </si>
  <si>
    <t>Overtime</t>
  </si>
  <si>
    <t>Results Base Compensation</t>
  </si>
  <si>
    <t>Total Overtime/Result Base Cost</t>
  </si>
  <si>
    <t>Scanners, DL Readers, Bar Code Guns</t>
  </si>
  <si>
    <t>Total Hardware Cost</t>
  </si>
  <si>
    <t>CUC Totals</t>
  </si>
  <si>
    <t>Odyssey License</t>
  </si>
  <si>
    <t>Enterprise Mods</t>
  </si>
  <si>
    <t>Contract Administration</t>
  </si>
  <si>
    <t>Software Annual Maintenance</t>
  </si>
  <si>
    <t>CUC, Collin, &amp; Tyler Totals</t>
  </si>
  <si>
    <t>Computer Hardware</t>
  </si>
  <si>
    <t>Education/Conf</t>
  </si>
  <si>
    <t>Overtime/Result Base Comp.</t>
  </si>
  <si>
    <t>CUC</t>
  </si>
  <si>
    <t>Collin</t>
  </si>
  <si>
    <t>Total Collin Cost</t>
  </si>
  <si>
    <t>Project Acct Breakdown</t>
  </si>
  <si>
    <t xml:space="preserve">Contingency </t>
  </si>
  <si>
    <t>Continency of 10%</t>
  </si>
  <si>
    <t>Contingency</t>
  </si>
  <si>
    <t>CUC Odyssey Software Maintenace</t>
  </si>
  <si>
    <t>Total CUC Cost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</si>
</sst>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12">
    <font>
      <sz val="11"/>
      <color theme="1"/>
      <name val="Times New Roman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Times New Roman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Arial"/>
      <family val="2"/>
      <scheme val="major"/>
    </font>
    <font>
      <b/>
      <sz val="14"/>
      <color theme="1"/>
      <name val="Arial"/>
      <family val="2"/>
      <scheme val="major"/>
    </font>
    <font>
      <sz val="16"/>
      <color theme="1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8" fontId="0" fillId="0" borderId="0" xfId="0" applyNumberFormat="1"/>
    <xf numFmtId="0" fontId="1" fillId="0" borderId="0" xfId="0" applyFont="1"/>
    <xf numFmtId="0" fontId="0" fillId="0" borderId="0" xfId="0" applyAlignment="1">
      <alignment horizontal="centerContinuous"/>
    </xf>
    <xf numFmtId="0" fontId="2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5" fontId="5" fillId="0" borderId="0" xfId="0" applyNumberFormat="1" applyFont="1" applyAlignment="1">
      <alignment horizontal="centerContinuous"/>
    </xf>
    <xf numFmtId="0" fontId="5" fillId="2" borderId="3" xfId="0" applyFont="1" applyFill="1" applyBorder="1" applyAlignment="1">
      <alignment horizontal="center"/>
    </xf>
    <xf numFmtId="0" fontId="4" fillId="0" borderId="4" xfId="0" applyFont="1" applyBorder="1"/>
    <xf numFmtId="8" fontId="4" fillId="0" borderId="4" xfId="0" applyNumberFormat="1" applyFont="1" applyBorder="1"/>
    <xf numFmtId="0" fontId="4" fillId="0" borderId="1" xfId="0" applyFont="1" applyBorder="1"/>
    <xf numFmtId="8" fontId="4" fillId="0" borderId="1" xfId="0" applyNumberFormat="1" applyFont="1" applyBorder="1"/>
    <xf numFmtId="0" fontId="7" fillId="0" borderId="0" xfId="0" applyFont="1"/>
    <xf numFmtId="0" fontId="1" fillId="0" borderId="1" xfId="0" applyFont="1" applyBorder="1"/>
    <xf numFmtId="8" fontId="1" fillId="0" borderId="1" xfId="0" applyNumberFormat="1" applyFont="1" applyBorder="1"/>
    <xf numFmtId="0" fontId="4" fillId="0" borderId="4" xfId="0" applyFont="1" applyBorder="1" applyAlignment="1">
      <alignment wrapText="1"/>
    </xf>
    <xf numFmtId="8" fontId="1" fillId="0" borderId="0" xfId="0" applyNumberFormat="1" applyFont="1"/>
    <xf numFmtId="0" fontId="8" fillId="2" borderId="3" xfId="0" applyFont="1" applyFill="1" applyBorder="1" applyAlignment="1">
      <alignment horizontal="center"/>
    </xf>
    <xf numFmtId="0" fontId="1" fillId="0" borderId="0" xfId="0" applyFont="1" applyBorder="1"/>
    <xf numFmtId="8" fontId="1" fillId="0" borderId="0" xfId="0" applyNumberFormat="1" applyFont="1" applyBorder="1"/>
    <xf numFmtId="8" fontId="4" fillId="0" borderId="4" xfId="0" applyNumberFormat="1" applyFont="1" applyBorder="1" applyAlignment="1">
      <alignment wrapText="1"/>
    </xf>
    <xf numFmtId="0" fontId="0" fillId="0" borderId="0" xfId="0" applyAlignment="1">
      <alignment wrapText="1"/>
    </xf>
    <xf numFmtId="8" fontId="9" fillId="0" borderId="0" xfId="0" applyNumberFormat="1" applyFont="1"/>
    <xf numFmtId="0" fontId="4" fillId="0" borderId="0" xfId="0" applyFont="1" applyBorder="1"/>
    <xf numFmtId="8" fontId="4" fillId="0" borderId="0" xfId="0" applyNumberFormat="1" applyFont="1" applyBorder="1"/>
    <xf numFmtId="8" fontId="4" fillId="0" borderId="2" xfId="0" applyNumberFormat="1" applyFont="1" applyBorder="1"/>
    <xf numFmtId="8" fontId="3" fillId="0" borderId="0" xfId="0" applyNumberFormat="1" applyFont="1" applyFill="1" applyBorder="1"/>
    <xf numFmtId="0" fontId="1" fillId="0" borderId="0" xfId="0" applyFont="1" applyFill="1" applyBorder="1" applyAlignment="1">
      <alignment horizontal="centerContinuous"/>
    </xf>
    <xf numFmtId="0" fontId="10" fillId="0" borderId="0" xfId="0" applyFont="1"/>
    <xf numFmtId="8" fontId="10" fillId="0" borderId="0" xfId="0" applyNumberFormat="1" applyFont="1"/>
    <xf numFmtId="0" fontId="11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topLeftCell="A2" workbookViewId="0">
      <selection activeCell="G9" sqref="G9"/>
    </sheetView>
  </sheetViews>
  <sheetFormatPr defaultRowHeight="15"/>
  <cols>
    <col min="1" max="1" width="44.7109375" customWidth="1"/>
    <col min="2" max="2" width="27.85546875" customWidth="1"/>
    <col min="4" max="4" width="10.7109375" bestFit="1" customWidth="1"/>
    <col min="7" max="7" width="9.7109375" bestFit="1" customWidth="1"/>
  </cols>
  <sheetData>
    <row r="1" spans="1:2" ht="23.25">
      <c r="A1" s="5" t="s">
        <v>47</v>
      </c>
      <c r="B1" s="6"/>
    </row>
    <row r="2" spans="1:2" ht="23.25">
      <c r="A2" s="7">
        <v>39828</v>
      </c>
      <c r="B2" s="6"/>
    </row>
    <row r="4" spans="1:2" ht="21" thickBot="1">
      <c r="A4" s="31" t="s">
        <v>54</v>
      </c>
      <c r="B4" s="3"/>
    </row>
    <row r="5" spans="1:2" ht="24.75" thickTop="1" thickBot="1">
      <c r="A5" s="8" t="s">
        <v>0</v>
      </c>
      <c r="B5" s="8" t="s">
        <v>1</v>
      </c>
    </row>
    <row r="6" spans="1:2" ht="18.75" thickTop="1">
      <c r="A6" s="9" t="s">
        <v>48</v>
      </c>
      <c r="B6" s="10">
        <f>+(Collin!B22)</f>
        <v>8680</v>
      </c>
    </row>
    <row r="7" spans="1:2" ht="18">
      <c r="A7" s="11" t="s">
        <v>2</v>
      </c>
      <c r="B7" s="12">
        <f>+(CUC!B10+Tyler!B10)</f>
        <v>1201000</v>
      </c>
    </row>
    <row r="8" spans="1:2" ht="18">
      <c r="A8" s="11" t="s">
        <v>3</v>
      </c>
      <c r="B8" s="12">
        <f>+(CUC!B16+Tyler!B24)</f>
        <v>1179735</v>
      </c>
    </row>
    <row r="9" spans="1:2" ht="18">
      <c r="A9" s="11" t="s">
        <v>49</v>
      </c>
      <c r="B9" s="12">
        <f>+(Collin!B8)</f>
        <v>7200</v>
      </c>
    </row>
    <row r="10" spans="1:2" ht="18">
      <c r="A10" s="11" t="s">
        <v>8</v>
      </c>
      <c r="B10" s="12">
        <f>+(CUC!B24)</f>
        <v>68000</v>
      </c>
    </row>
    <row r="11" spans="1:2" ht="18">
      <c r="A11" s="11" t="s">
        <v>30</v>
      </c>
      <c r="B11" s="12">
        <f>+(Tyler!B31)</f>
        <v>77280</v>
      </c>
    </row>
    <row r="12" spans="1:2" ht="18">
      <c r="A12" s="11" t="s">
        <v>50</v>
      </c>
      <c r="B12" s="12">
        <f>+(Collin!B16)</f>
        <v>56553</v>
      </c>
    </row>
    <row r="13" spans="1:2" ht="18">
      <c r="A13" s="11" t="s">
        <v>57</v>
      </c>
      <c r="B13" s="12">
        <v>285514</v>
      </c>
    </row>
    <row r="14" spans="1:2" ht="18">
      <c r="A14" s="11" t="s">
        <v>4</v>
      </c>
      <c r="B14" s="12">
        <f>SUM(B6:B13)</f>
        <v>2883962</v>
      </c>
    </row>
    <row r="15" spans="1:2" ht="18">
      <c r="A15" s="24"/>
      <c r="B15" s="26"/>
    </row>
    <row r="16" spans="1:2" ht="15.75">
      <c r="B16" s="27"/>
    </row>
    <row r="17" spans="1:7" ht="18.75" thickBot="1">
      <c r="A17" s="28" t="s">
        <v>16</v>
      </c>
      <c r="B17" s="3"/>
    </row>
    <row r="18" spans="1:7" ht="24.75" thickTop="1" thickBot="1">
      <c r="A18" s="8" t="s">
        <v>14</v>
      </c>
      <c r="B18" s="8" t="s">
        <v>15</v>
      </c>
    </row>
    <row r="19" spans="1:7" ht="18.75" thickTop="1">
      <c r="A19" s="9" t="s">
        <v>51</v>
      </c>
      <c r="B19" s="10">
        <f>+(CUC!B26)</f>
        <v>539300</v>
      </c>
      <c r="D19" s="1"/>
      <c r="G19" s="1"/>
    </row>
    <row r="20" spans="1:7" ht="18">
      <c r="A20" s="11" t="s">
        <v>52</v>
      </c>
      <c r="B20" s="12">
        <f>+(Collin!B31)</f>
        <v>357947</v>
      </c>
    </row>
    <row r="21" spans="1:7" ht="18">
      <c r="A21" s="11" t="s">
        <v>13</v>
      </c>
      <c r="B21" s="12">
        <f>+(Tyler!B34)</f>
        <v>1986715</v>
      </c>
    </row>
    <row r="22" spans="1:7" ht="18">
      <c r="A22" s="11" t="s">
        <v>4</v>
      </c>
      <c r="B22" s="12">
        <f>SUM(B19:B21)</f>
        <v>2883962</v>
      </c>
    </row>
    <row r="23" spans="1:7" ht="18">
      <c r="A23" s="24"/>
      <c r="B23" s="25"/>
    </row>
    <row r="25" spans="1:7" ht="18.75" thickBot="1">
      <c r="A25" s="28" t="s">
        <v>18</v>
      </c>
      <c r="B25" s="3"/>
    </row>
    <row r="26" spans="1:7" ht="24.75" thickTop="1" thickBot="1">
      <c r="A26" s="8" t="s">
        <v>14</v>
      </c>
      <c r="B26" s="8" t="s">
        <v>15</v>
      </c>
    </row>
    <row r="27" spans="1:7" ht="18.75" thickTop="1">
      <c r="A27" s="9" t="s">
        <v>58</v>
      </c>
      <c r="B27" s="10">
        <v>68000</v>
      </c>
    </row>
    <row r="28" spans="1:7" ht="18">
      <c r="A28" s="11" t="s">
        <v>17</v>
      </c>
      <c r="B28" s="12">
        <f>SUM(B27:B27)</f>
        <v>68000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workbookViewId="0">
      <selection activeCell="A27" sqref="A27"/>
    </sheetView>
  </sheetViews>
  <sheetFormatPr defaultRowHeight="15"/>
  <cols>
    <col min="1" max="1" width="62.5703125" customWidth="1"/>
    <col min="2" max="2" width="43.85546875" customWidth="1"/>
    <col min="3" max="3" width="20.140625" customWidth="1"/>
    <col min="4" max="4" width="25" customWidth="1"/>
  </cols>
  <sheetData>
    <row r="1" spans="1:4" ht="23.25">
      <c r="A1" s="5" t="s">
        <v>42</v>
      </c>
      <c r="B1" s="6"/>
      <c r="C1" s="3"/>
      <c r="D1" s="3"/>
    </row>
    <row r="2" spans="1:4" ht="23.25">
      <c r="A2" s="7">
        <v>39828</v>
      </c>
      <c r="B2" s="6"/>
      <c r="C2" s="3"/>
      <c r="D2" s="3"/>
    </row>
    <row r="5" spans="1:4" ht="26.25">
      <c r="A5" s="13" t="s">
        <v>10</v>
      </c>
    </row>
    <row r="6" spans="1:4" ht="9.75" customHeight="1" thickBot="1">
      <c r="A6" s="13"/>
    </row>
    <row r="7" spans="1:4" ht="21.75" thickTop="1" thickBot="1">
      <c r="A7" s="18" t="s">
        <v>0</v>
      </c>
      <c r="B7" s="18" t="s">
        <v>1</v>
      </c>
    </row>
    <row r="8" spans="1:4" ht="18.75" thickTop="1">
      <c r="A8" s="9" t="s">
        <v>43</v>
      </c>
      <c r="B8" s="10">
        <v>375000</v>
      </c>
    </row>
    <row r="9" spans="1:4" ht="18">
      <c r="A9" s="9" t="s">
        <v>44</v>
      </c>
      <c r="B9" s="10">
        <v>81000</v>
      </c>
    </row>
    <row r="10" spans="1:4" ht="18">
      <c r="A10" s="14" t="s">
        <v>5</v>
      </c>
      <c r="B10" s="15">
        <f>SUM(B8:B9)</f>
        <v>456000</v>
      </c>
    </row>
    <row r="13" spans="1:4" ht="26.25">
      <c r="A13" s="13" t="s">
        <v>6</v>
      </c>
    </row>
    <row r="14" spans="1:4" ht="12" customHeight="1" thickBot="1">
      <c r="A14" s="13"/>
    </row>
    <row r="15" spans="1:4" ht="21.75" thickTop="1" thickBot="1">
      <c r="A15" s="18" t="s">
        <v>0</v>
      </c>
      <c r="B15" s="18" t="s">
        <v>1</v>
      </c>
    </row>
    <row r="16" spans="1:4" ht="18.75" thickTop="1">
      <c r="A16" s="16" t="s">
        <v>45</v>
      </c>
      <c r="B16" s="10">
        <v>15300</v>
      </c>
    </row>
    <row r="17" spans="1:2" ht="18">
      <c r="A17" s="14" t="s">
        <v>7</v>
      </c>
      <c r="B17" s="15">
        <f>SUM(B16:B16)</f>
        <v>15300</v>
      </c>
    </row>
    <row r="18" spans="1:2" ht="18">
      <c r="A18" s="19"/>
      <c r="B18" s="20"/>
    </row>
    <row r="19" spans="1:2">
      <c r="A19" s="4"/>
    </row>
    <row r="20" spans="1:2" ht="42.75" customHeight="1">
      <c r="A20" s="13" t="s">
        <v>46</v>
      </c>
    </row>
    <row r="21" spans="1:2" ht="15.75" customHeight="1" thickBot="1">
      <c r="A21" s="13"/>
    </row>
    <row r="22" spans="1:2" ht="21.75" thickTop="1" thickBot="1">
      <c r="A22" s="18" t="s">
        <v>0</v>
      </c>
      <c r="B22" s="18" t="s">
        <v>1</v>
      </c>
    </row>
    <row r="23" spans="1:2" ht="18.75" thickTop="1">
      <c r="A23" s="11" t="s">
        <v>12</v>
      </c>
      <c r="B23" s="12">
        <v>68000</v>
      </c>
    </row>
    <row r="24" spans="1:2" ht="18">
      <c r="A24" s="14" t="s">
        <v>31</v>
      </c>
      <c r="B24" s="15">
        <f>SUM(B23:B23)</f>
        <v>68000</v>
      </c>
    </row>
    <row r="26" spans="1:2" ht="18">
      <c r="A26" s="2" t="s">
        <v>59</v>
      </c>
      <c r="B26" s="17">
        <f>+(B10+B17+B24)</f>
        <v>539300</v>
      </c>
    </row>
  </sheetData>
  <pageMargins left="0.7" right="0.7" top="0.75" bottom="0.75" header="0.3" footer="0.3"/>
  <pageSetup scale="8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workbookViewId="0">
      <selection activeCell="A19" sqref="A19"/>
    </sheetView>
  </sheetViews>
  <sheetFormatPr defaultRowHeight="15"/>
  <cols>
    <col min="1" max="1" width="55.7109375" customWidth="1"/>
    <col min="2" max="2" width="27.85546875" customWidth="1"/>
  </cols>
  <sheetData>
    <row r="1" spans="1:2" ht="23.25">
      <c r="A1" s="5" t="s">
        <v>32</v>
      </c>
      <c r="B1" s="6"/>
    </row>
    <row r="2" spans="1:2" ht="23.25">
      <c r="A2" s="7">
        <v>39828</v>
      </c>
      <c r="B2" s="6"/>
    </row>
    <row r="4" spans="1:2" ht="26.25">
      <c r="A4" s="13" t="s">
        <v>33</v>
      </c>
    </row>
    <row r="5" spans="1:2" ht="3" customHeight="1" thickBot="1">
      <c r="A5" s="13"/>
    </row>
    <row r="6" spans="1:2" ht="21.75" thickTop="1" thickBot="1">
      <c r="A6" s="18" t="s">
        <v>0</v>
      </c>
      <c r="B6" s="18" t="s">
        <v>1</v>
      </c>
    </row>
    <row r="7" spans="1:2" ht="18.75" thickTop="1">
      <c r="A7" s="9" t="s">
        <v>34</v>
      </c>
      <c r="B7" s="10">
        <v>7200</v>
      </c>
    </row>
    <row r="8" spans="1:2" ht="18">
      <c r="A8" s="14" t="s">
        <v>35</v>
      </c>
      <c r="B8" s="15">
        <f>SUM(B7:B7)</f>
        <v>7200</v>
      </c>
    </row>
    <row r="11" spans="1:2" ht="26.25">
      <c r="A11" s="13" t="s">
        <v>36</v>
      </c>
    </row>
    <row r="12" spans="1:2" ht="6" customHeight="1" thickBot="1">
      <c r="A12" s="13"/>
    </row>
    <row r="13" spans="1:2" ht="21.75" thickTop="1" thickBot="1">
      <c r="A13" s="18" t="s">
        <v>0</v>
      </c>
      <c r="B13" s="18" t="s">
        <v>1</v>
      </c>
    </row>
    <row r="14" spans="1:2" ht="18.75" thickTop="1">
      <c r="A14" s="16" t="s">
        <v>37</v>
      </c>
      <c r="B14" s="10">
        <v>32553</v>
      </c>
    </row>
    <row r="15" spans="1:2" ht="18">
      <c r="A15" s="11" t="s">
        <v>38</v>
      </c>
      <c r="B15" s="12">
        <v>24000</v>
      </c>
    </row>
    <row r="16" spans="1:2" ht="18">
      <c r="A16" s="14" t="s">
        <v>39</v>
      </c>
      <c r="B16" s="15">
        <f>SUM(B14:B15)</f>
        <v>56553</v>
      </c>
    </row>
    <row r="18" spans="1:2">
      <c r="A18" s="4"/>
    </row>
    <row r="19" spans="1:2" ht="26.25">
      <c r="A19" s="13" t="s">
        <v>19</v>
      </c>
    </row>
    <row r="20" spans="1:2" ht="7.5" customHeight="1" thickBot="1">
      <c r="A20" s="13"/>
    </row>
    <row r="21" spans="1:2" ht="21.75" thickTop="1" thickBot="1">
      <c r="A21" s="18" t="s">
        <v>0</v>
      </c>
      <c r="B21" s="18" t="s">
        <v>1</v>
      </c>
    </row>
    <row r="22" spans="1:2" ht="18.75" thickTop="1">
      <c r="A22" s="16" t="s">
        <v>40</v>
      </c>
      <c r="B22" s="10">
        <v>8680</v>
      </c>
    </row>
    <row r="23" spans="1:2" ht="18">
      <c r="A23" s="14" t="s">
        <v>41</v>
      </c>
      <c r="B23" s="15">
        <f>SUM(B22:B22)</f>
        <v>8680</v>
      </c>
    </row>
    <row r="25" spans="1:2" ht="26.25">
      <c r="A25" s="13" t="s">
        <v>55</v>
      </c>
    </row>
    <row r="26" spans="1:2" ht="7.5" customHeight="1" thickBot="1">
      <c r="A26" s="13"/>
    </row>
    <row r="27" spans="1:2" ht="21.75" thickTop="1" thickBot="1">
      <c r="A27" s="18" t="s">
        <v>0</v>
      </c>
      <c r="B27" s="18" t="s">
        <v>1</v>
      </c>
    </row>
    <row r="28" spans="1:2" ht="18.75" thickTop="1">
      <c r="A28" s="16" t="s">
        <v>56</v>
      </c>
      <c r="B28" s="10">
        <v>285514</v>
      </c>
    </row>
    <row r="29" spans="1:2" ht="18">
      <c r="A29" s="14" t="s">
        <v>41</v>
      </c>
      <c r="B29" s="15">
        <f>SUM(B28:B28)</f>
        <v>285514</v>
      </c>
    </row>
    <row r="30" spans="1:2" ht="18">
      <c r="A30" s="2"/>
      <c r="B30" s="17"/>
    </row>
    <row r="31" spans="1:2" ht="18">
      <c r="A31" s="29" t="s">
        <v>53</v>
      </c>
      <c r="B31" s="30">
        <f>+(B8+B16+B23+B29)</f>
        <v>357947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4"/>
  <sheetViews>
    <sheetView topLeftCell="A4" workbookViewId="0">
      <selection activeCell="A34" sqref="A34"/>
    </sheetView>
  </sheetViews>
  <sheetFormatPr defaultRowHeight="15"/>
  <cols>
    <col min="1" max="1" width="66.5703125" customWidth="1"/>
    <col min="2" max="2" width="34.140625" customWidth="1"/>
  </cols>
  <sheetData>
    <row r="1" spans="1:2" ht="23.25">
      <c r="A1" s="5" t="s">
        <v>9</v>
      </c>
      <c r="B1" s="6"/>
    </row>
    <row r="2" spans="1:2" ht="23.25">
      <c r="A2" s="7">
        <v>39828</v>
      </c>
      <c r="B2" s="6"/>
    </row>
    <row r="5" spans="1:2" ht="26.25">
      <c r="A5" s="13" t="s">
        <v>10</v>
      </c>
    </row>
    <row r="6" spans="1:2" ht="7.5" customHeight="1" thickBot="1">
      <c r="A6" s="13"/>
    </row>
    <row r="7" spans="1:2" ht="21.75" thickTop="1" thickBot="1">
      <c r="A7" s="18" t="s">
        <v>0</v>
      </c>
      <c r="B7" s="18" t="s">
        <v>1</v>
      </c>
    </row>
    <row r="8" spans="1:2" ht="18.75" thickTop="1">
      <c r="A8" s="9" t="s">
        <v>20</v>
      </c>
      <c r="B8" s="10">
        <v>198915</v>
      </c>
    </row>
    <row r="9" spans="1:2" ht="18">
      <c r="A9" s="9" t="s">
        <v>21</v>
      </c>
      <c r="B9" s="10">
        <v>546085</v>
      </c>
    </row>
    <row r="10" spans="1:2" ht="18">
      <c r="A10" s="14" t="s">
        <v>5</v>
      </c>
      <c r="B10" s="15">
        <f>SUM(B8:B9)</f>
        <v>745000</v>
      </c>
    </row>
    <row r="13" spans="1:2" ht="26.25">
      <c r="A13" s="13" t="s">
        <v>6</v>
      </c>
    </row>
    <row r="14" spans="1:2" ht="6" customHeight="1" thickBot="1">
      <c r="A14" s="13"/>
    </row>
    <row r="15" spans="1:2" ht="21.75" thickTop="1" thickBot="1">
      <c r="A15" s="18" t="s">
        <v>0</v>
      </c>
      <c r="B15" s="18" t="s">
        <v>1</v>
      </c>
    </row>
    <row r="16" spans="1:2" ht="21.75" customHeight="1" thickTop="1">
      <c r="A16" s="16" t="s">
        <v>22</v>
      </c>
      <c r="B16" s="10">
        <v>57216</v>
      </c>
    </row>
    <row r="17" spans="1:2" s="22" customFormat="1" ht="17.25" customHeight="1">
      <c r="A17" s="16" t="s">
        <v>23</v>
      </c>
      <c r="B17" s="21">
        <v>588960</v>
      </c>
    </row>
    <row r="18" spans="1:2" s="22" customFormat="1" ht="16.5" customHeight="1">
      <c r="A18" s="16" t="s">
        <v>24</v>
      </c>
      <c r="B18" s="21">
        <v>40960</v>
      </c>
    </row>
    <row r="19" spans="1:2" s="22" customFormat="1" ht="16.5" customHeight="1">
      <c r="A19" s="16" t="s">
        <v>25</v>
      </c>
      <c r="B19" s="21">
        <v>113240</v>
      </c>
    </row>
    <row r="20" spans="1:2" s="22" customFormat="1" ht="16.5" customHeight="1">
      <c r="A20" s="16" t="s">
        <v>26</v>
      </c>
      <c r="B20" s="21">
        <v>119200</v>
      </c>
    </row>
    <row r="21" spans="1:2" s="22" customFormat="1" ht="16.5" customHeight="1">
      <c r="A21" s="16" t="s">
        <v>27</v>
      </c>
      <c r="B21" s="21">
        <v>88320</v>
      </c>
    </row>
    <row r="22" spans="1:2" s="22" customFormat="1" ht="16.5" customHeight="1">
      <c r="A22" s="16" t="s">
        <v>28</v>
      </c>
      <c r="B22" s="21">
        <v>129630</v>
      </c>
    </row>
    <row r="23" spans="1:2" s="22" customFormat="1" ht="16.5" customHeight="1">
      <c r="A23" s="16" t="s">
        <v>29</v>
      </c>
      <c r="B23" s="21">
        <v>26909</v>
      </c>
    </row>
    <row r="24" spans="1:2" ht="18">
      <c r="A24" s="14" t="s">
        <v>7</v>
      </c>
      <c r="B24" s="15">
        <f>SUM(B16:B23)</f>
        <v>1164435</v>
      </c>
    </row>
    <row r="25" spans="1:2" ht="18">
      <c r="A25" s="19"/>
      <c r="B25" s="20"/>
    </row>
    <row r="26" spans="1:2">
      <c r="A26" s="4"/>
    </row>
    <row r="27" spans="1:2" ht="26.25">
      <c r="A27" s="13" t="s">
        <v>30</v>
      </c>
    </row>
    <row r="28" spans="1:2" ht="7.5" customHeight="1" thickBot="1">
      <c r="A28" s="13"/>
    </row>
    <row r="29" spans="1:2" ht="21.75" thickTop="1" thickBot="1">
      <c r="A29" s="18" t="s">
        <v>0</v>
      </c>
      <c r="B29" s="18" t="s">
        <v>1</v>
      </c>
    </row>
    <row r="30" spans="1:2" ht="18.75" thickTop="1">
      <c r="A30" s="11" t="s">
        <v>12</v>
      </c>
      <c r="B30" s="12">
        <v>77280</v>
      </c>
    </row>
    <row r="31" spans="1:2" ht="18">
      <c r="A31" s="14" t="s">
        <v>31</v>
      </c>
      <c r="B31" s="15">
        <f>SUM(B30:B30)</f>
        <v>77280</v>
      </c>
    </row>
    <row r="33" spans="1:2" ht="18">
      <c r="A33" s="2"/>
      <c r="B33" s="17"/>
    </row>
    <row r="34" spans="1:2" ht="20.25">
      <c r="A34" s="2" t="s">
        <v>11</v>
      </c>
      <c r="B34" s="23">
        <f>+(B10+B24+B31)</f>
        <v>1986715</v>
      </c>
    </row>
  </sheetData>
  <pageMargins left="0.7" right="0.7" top="0.75" bottom="0.75" header="0.3" footer="0.3"/>
  <pageSetup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 Cost</vt:lpstr>
      <vt:lpstr>CUC</vt:lpstr>
      <vt:lpstr>Collin</vt:lpstr>
      <vt:lpstr>Tyler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carens</dc:creator>
  <cp:lastModifiedBy>carens</cp:lastModifiedBy>
  <cp:lastPrinted>2009-01-15T20:35:13Z</cp:lastPrinted>
  <dcterms:created xsi:type="dcterms:W3CDTF">2009-01-15T17:40:39Z</dcterms:created>
  <dcterms:modified xsi:type="dcterms:W3CDTF">2009-01-18T00:11:08Z</dcterms:modified>
</cp:coreProperties>
</file>